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0" windowHeight="7755"/>
  </bookViews>
  <sheets>
    <sheet name="Severe Discrepancy" sheetId="1" r:id="rId1"/>
    <sheet name="Explanation" sheetId="2" r:id="rId2"/>
  </sheets>
  <definedNames>
    <definedName name="Ability">'Severe Discrepancy'!$G$7</definedName>
    <definedName name="Achieve">'Severe Discrepancy'!$G$11</definedName>
    <definedName name="Correlation">'Severe Discrepancy'!$G$17</definedName>
    <definedName name="Predicted">'Severe Discrepancy'!$G$20</definedName>
    <definedName name="RAbility">'Severe Discrepancy'!$G$9</definedName>
    <definedName name="RAchieve">'Severe Discrepancy'!$G$13</definedName>
  </definedNames>
  <calcPr calcId="125725"/>
</workbook>
</file>

<file path=xl/calcChain.xml><?xml version="1.0" encoding="utf-8"?>
<calcChain xmlns="http://schemas.openxmlformats.org/spreadsheetml/2006/main">
  <c r="J7" i="1"/>
  <c r="J27" s="1"/>
  <c r="J13"/>
  <c r="J14" s="1"/>
  <c r="J15" s="1"/>
  <c r="G20"/>
  <c r="E21" s="1"/>
  <c r="J11"/>
  <c r="L25"/>
  <c r="G22"/>
  <c r="G23" s="1"/>
  <c r="L32"/>
  <c r="G15"/>
  <c r="H22"/>
  <c r="I23"/>
  <c r="J17" l="1"/>
  <c r="J20" s="1"/>
  <c r="J23" s="1"/>
  <c r="J24" s="1"/>
  <c r="J16"/>
  <c r="J19"/>
  <c r="J22" s="1"/>
  <c r="G21"/>
  <c r="H24"/>
  <c r="K20"/>
  <c r="C25" l="1"/>
  <c r="C24"/>
  <c r="J25"/>
  <c r="J26" s="1"/>
  <c r="J28" s="1"/>
  <c r="J29" l="1"/>
  <c r="J30" s="1"/>
  <c r="J31" s="1"/>
  <c r="K28"/>
  <c r="J32" l="1"/>
  <c r="J33" s="1"/>
  <c r="J34" s="1"/>
  <c r="K34" s="1"/>
  <c r="L31"/>
</calcChain>
</file>

<file path=xl/sharedStrings.xml><?xml version="1.0" encoding="utf-8"?>
<sst xmlns="http://schemas.openxmlformats.org/spreadsheetml/2006/main" count="185" uniqueCount="180">
  <si>
    <t xml:space="preserve">discrepancy is testing an hypothesis about that child.  The logic is the same as in hypothesis testing.  The null hypothesis is assumed to be true.  </t>
  </si>
  <si>
    <t xml:space="preserve"> This gives us a way of determining the probability of various events.  We can tell which events are common and which are rare.  When we test the </t>
  </si>
  <si>
    <t>the null hypothesis.</t>
  </si>
  <si>
    <t>hypothesis, we allow an event to occur and observe whether it is a rare event.  The presence of rare events creates doubt about the truth value of</t>
  </si>
  <si>
    <t xml:space="preserve">For example, suppose we are playing the old game, Twenty Questions, and are trying to identify an object.  We have developed the null hypothesis </t>
  </si>
  <si>
    <t xml:space="preserve">that the object is a dog.  Before venturing a "guess" as to what the object is, we propose to test the hypothesis with a question, the possible </t>
  </si>
  <si>
    <t xml:space="preserve">answers to which have known, relatively speaking, probabilities.  We ask the question,  "How many legs does this object have?"  In my </t>
  </si>
  <si>
    <t>experience, the most likely answer, given that the hypothesis is true, is 4.  However, in my life I have seen several three-legged dogs, one two-</t>
  </si>
  <si>
    <t xml:space="preserve">legged dog, and one five-legged dog (As an aside, I must admit that I paid 50¢ to see the five-legged dog).  I have seen pictures of a six-legged dog </t>
  </si>
  <si>
    <t xml:space="preserve">and an eight-legged dog.  Suppose we get this answer to our question, "It has six legs."  This is not an impossible answer, but it is rare.  It is so </t>
  </si>
  <si>
    <t>rare that most of us would decide to reject the hypothesis as untenable.</t>
  </si>
  <si>
    <t xml:space="preserve">The question is, "How rare must an event be before we decide to reject the hypothesis as untenable in the face of the data?"  As Reynolds (1990) </t>
  </si>
  <si>
    <t xml:space="preserve">argues, the traditional values are a likelihood of less than, or equal to, five in a hundred (.05 level), or less than, or equal to, 1 in a hundred  (.01 </t>
  </si>
  <si>
    <t>level).  Ultimately, the probability level must be set by the person making the decision.</t>
  </si>
  <si>
    <t xml:space="preserve">Suppose we decide that any deviation from expectation, above or below, are of interest and that rare events have probabilities less than, or equal </t>
  </si>
  <si>
    <t xml:space="preserve">to,  0.05.  On the normal curve, the normal deviate that corresponds to this decision is z = 1.96.  We would, therefore, calculate two critical values, </t>
  </si>
  <si>
    <t xml:space="preserve">one 1.96 SE above Y' and one 1.96 SE below Y'.  Actual values between these two critical values would be common events.  Actual values outside </t>
  </si>
  <si>
    <t>these two critical values would be rare events.  The formula for the critical values would be:</t>
  </si>
  <si>
    <t xml:space="preserve">If, on the other hand, we decide that only values below expectation are of interest, then on the normal curve, the normal deviate that corresponds to </t>
  </si>
  <si>
    <t xml:space="preserve">this decision is z = 1.65.  We would, therefore, calculate only one critical values, 1.65 SE below Y'.  Actual values equal to, or below, this critical </t>
  </si>
  <si>
    <t>value would be rare events.  The formula for the critical value would be:</t>
  </si>
  <si>
    <t xml:space="preserve">Matthew Warren posted some data to the list for which he had accomplished the calculations necessary to decide whether a particular child has a  </t>
  </si>
  <si>
    <t>has a  severe discrepancy:</t>
  </si>
  <si>
    <t>64 or a score greater or equal to 112.</t>
  </si>
  <si>
    <t xml:space="preserve">Critical values (95% confidence), given that any deviation from expectation must be explained, would be an achievement score less than or equal to </t>
  </si>
  <si>
    <t xml:space="preserve">Note that in the application of Formula 5, the first value, if not an integer, always rounds up to the next possible score, and the second value, down.  </t>
  </si>
  <si>
    <t xml:space="preserve">In this case, rounding goes to the nearest integer, but that is not always the case.  Therefore, as Matt said, test scores of 112 and above and 64 </t>
  </si>
  <si>
    <t>and below indicate a severe discrepancy at the .05 level of significance.  If you have a machine that yields anything else, the machine is wrong.</t>
  </si>
  <si>
    <t xml:space="preserve">Note that in the application of Formula 6, the value, if not an integer, always rounds down to the next  possible score.  In this case, rounding goes </t>
  </si>
  <si>
    <t xml:space="preserve">to the nearest integer, but that is not always the case.  Therefore, as Matt said, test scores of 68 and below indicate a severe discrepancy at the </t>
  </si>
  <si>
    <t xml:space="preserve"> .05 level of significance.  If you have a program that yields anything else, it is wrong.</t>
  </si>
  <si>
    <t xml:space="preserve">Up to this point, the formulae developed by Cecil Reynolds parallel the ones presented here.  Cecil, however, at this point shifts his focus.  When </t>
  </si>
  <si>
    <t xml:space="preserve">we test to see if a particular child has a severe discrepancy, there are four possible outcomes: 1) We correctly identify a child who really has a </t>
  </si>
  <si>
    <t xml:space="preserve">severe discrepancy [True positive]; 2) we correctly identify a child as not having a severe discrepancy [True negative]; 3) we erroneously identify a </t>
  </si>
  <si>
    <t xml:space="preserve">child as having a severe discrepancy when in fact he does not  [False positive]; and 4) we erroneously fail to identify a child as having a severe </t>
  </si>
  <si>
    <t xml:space="preserve">discrepancy, when in fact he does [False negative].  The significance level, often called alpha, that we use, .05 above, is the probability of a false </t>
  </si>
  <si>
    <t xml:space="preserve">positive.  The probability of a false negative is often called beta.  The relationship between alpha and beta is inverse and nonlinear.  If we decrease </t>
  </si>
  <si>
    <t xml:space="preserve">the likelihood of one type of error, then we increase the likelihood of the other.  After developing all the formulas given above, Cecil decided that he </t>
  </si>
  <si>
    <t xml:space="preserve">should add something to reduce the likelihood of false negatives, the value of beta.  He decided to do this without any notion what the value of beta </t>
  </si>
  <si>
    <t xml:space="preserve">was.  He reduced the difference between Y' and the critical value of a two-tailed test by 1.65SEresid, where SEresid was defined in Critical </t>
  </si>
  <si>
    <t xml:space="preserve">For the current example, the critical value becomes 70.90.  Clearly this does reduce the probability of a false negative, but it also increases the </t>
  </si>
  <si>
    <t>probability of a false positive.  We are no longer working at the .05 level, but at the .1556 level.  Cecil (1990) cites an example where the relevant z-</t>
  </si>
  <si>
    <t xml:space="preserve">score moved from 2.00 to 1.393.  This changed the probability from about .05 to .1646.  He seemed to have been somewhat confused about the </t>
  </si>
  <si>
    <t xml:space="preserve">question he was asking at the time.  He changed the probability to .082, as it would have been in a one-tailed test.  He clearly started his </t>
  </si>
  <si>
    <t xml:space="preserve">discussion using a two-tailed test, then stated that sever discrepancies went in only one direction.  When he reduced the distance to the critical </t>
  </si>
  <si>
    <t xml:space="preserve">value, he subtracted a value based on a one-tailed test.  The situation then is this: he selects only one of the two critical values from a two-tailed </t>
  </si>
  <si>
    <t xml:space="preserve">test and used a value from a one-tailed test to move that toward the mean.  Confused?  Worry not; it gets worse.  Cecil then drew a picture (his </t>
  </si>
  <si>
    <t xml:space="preserve">Figure 24.2) to clarify matters.  In this figure, he shows only one of the critical values of the original one-tailed test (happens not to be the one </t>
  </si>
  <si>
    <t xml:space="preserve">discussed in the text).  Then he both subtracts 1.65 and adds 1.65 to this critical value to get two more critical values.  Thus, he takes what should </t>
  </si>
  <si>
    <t xml:space="preserve"> be a one-tailed test at the .05 level, stacks it on top of a two-tailed test at the .05 level, but runs it in both directions so that the probability would </t>
  </si>
  <si>
    <t>be .10.  At this point, I think I will give up trying to explain what he proposed.  The logic is clearly muddled and the issue of significance level .</t>
  </si>
  <si>
    <t xml:space="preserve">becomes totally garbled.  In the two examples that I ran, Cecil's and Matthew Warren's, the significance level multiplied by about 3.  I think there is </t>
  </si>
  <si>
    <t>no way to predetermine what will happen to the significance level, but clearly it alters drastically with the addition of Cecil's invention.</t>
  </si>
  <si>
    <t xml:space="preserve">Interestingly, Cecil added the "correction" to control beta.  He describes no way of determining what beta is, either before or after his fix.  There are </t>
  </si>
  <si>
    <t xml:space="preserve">methods of controlling beta, but not with Cecil's formula. Here's the damage done by this method.  Cecil gives a lengthy discussion of why the .05 </t>
  </si>
  <si>
    <t xml:space="preserve">level of significance is appropriate.  However, when he acknowledged that the significance level changed, he changes terminology.  Instead of </t>
  </si>
  <si>
    <t xml:space="preserve">the business, missed it.  On their template for calculating severe discrepancies using Cecil's method, they specified that the results are at the .05 </t>
  </si>
  <si>
    <t xml:space="preserve">level.  Has anyone else missed it?  In the WIAT manual, page 188, the significance level is clearly identified as either .05 or .01, when it clearly is </t>
  </si>
  <si>
    <t>not.  Big Cecil himself acknowledged that the chances changed (1990, p. 552).</t>
  </si>
  <si>
    <t xml:space="preserve">significance, it becomes the "percent of the total population."  Would an astute reader miss this shift?  Ron Dumont and John Willis, the best in </t>
  </si>
  <si>
    <t xml:space="preserve">Also, the WIAT manual (p. 189) implies that Cecil's procedures were used to establish the significance bands in its tables.  I have neither the time </t>
  </si>
  <si>
    <t>nor inclination to check that assertion.  Certainly I would view those tables with suspicion.</t>
  </si>
  <si>
    <r>
      <t xml:space="preserve">discussed here.  I will then compare the method presented here with a method described by Cecil Reynolds in Chapter 24 of </t>
    </r>
    <r>
      <rPr>
        <b/>
        <i/>
        <sz val="10"/>
        <rFont val="Times New Roman"/>
        <family val="1"/>
      </rPr>
      <t>Handbook of Psychological</t>
    </r>
  </si>
  <si>
    <r>
      <t>and Educational Assessment of Children :  Personality, Behavior, and Context</t>
    </r>
    <r>
      <rPr>
        <sz val="10"/>
        <rFont val="Times New Roman"/>
        <family val="1"/>
      </rPr>
      <t xml:space="preserve"> by Cecil R. Reynolds &amp; Randy W.  Kamphaus (Eds). Hardcover (1990).</t>
    </r>
  </si>
  <si>
    <t>**An explanation of this template can be found at the tab below or at:</t>
  </si>
  <si>
    <t>Explanation by Hubert Lovett of how to determine a Severe Discrepancy</t>
  </si>
  <si>
    <r>
      <t xml:space="preserve">Measurement Issues in Learning Disabilities in the </t>
    </r>
    <r>
      <rPr>
        <b/>
        <i/>
        <sz val="10"/>
        <rFont val="Times New Roman"/>
        <family val="1"/>
      </rPr>
      <t>Journal of Special Education, 18</t>
    </r>
    <r>
      <rPr>
        <sz val="10"/>
        <rFont val="Times New Roman"/>
        <family val="1"/>
      </rPr>
      <t>, 451-467, 1984.</t>
    </r>
  </si>
  <si>
    <t>Predicted-Achievement Discrepancy Method</t>
  </si>
  <si>
    <t>Predicted Achievement Score</t>
  </si>
  <si>
    <t>Magnitude of Difference required at .05 level</t>
  </si>
  <si>
    <t>Score needed</t>
  </si>
  <si>
    <t>Enter the ability (IQ) score:</t>
  </si>
  <si>
    <t>Enter the achievement score:</t>
  </si>
  <si>
    <t>Enter the correlation between ability and achievement scores:</t>
  </si>
  <si>
    <t>Severe Discrepancy Estimator**</t>
  </si>
  <si>
    <t>***Enter the reliability of ability score:</t>
  </si>
  <si>
    <t>***Enter the achievement reliability:</t>
  </si>
  <si>
    <t>**ESTIMATED CORRELATION:</t>
  </si>
  <si>
    <t>***Tables for Reliability can be found at:</t>
  </si>
  <si>
    <t>Terminology:</t>
  </si>
  <si>
    <t>Y = Achievement score,</t>
  </si>
  <si>
    <t>X = IQ score,</t>
  </si>
  <si>
    <t>Y' = Predicted achievement score,</t>
  </si>
  <si>
    <t>MY = Mean achievement score,</t>
  </si>
  <si>
    <t>MX = Mean IQ score,</t>
  </si>
  <si>
    <t>SDY = Standard Deviation for achievement scores,</t>
  </si>
  <si>
    <t>SDX = Standard Deviation for IQ scores,</t>
  </si>
  <si>
    <t>rYY = Reliability for achievement scores,</t>
  </si>
  <si>
    <t>rXX = Reliability for achievement scores,</t>
  </si>
  <si>
    <t>rXY = Correlation between achievement scores and IQ scores,</t>
  </si>
  <si>
    <t>TY = True score for achievement scores for a particular child,</t>
  </si>
  <si>
    <t>EY = Expected value of Y,</t>
  </si>
  <si>
    <t>e = Y - EY,</t>
  </si>
  <si>
    <t>SE = Standard error of estimate when Y' is determined using X, and</t>
  </si>
  <si>
    <t>zpn  = normal deviate for probability = p and the number of type of test =</t>
  </si>
  <si>
    <t>n, one tailed or two.</t>
  </si>
  <si>
    <t>There is no particular need to translate X and Y to the same metric.  However, if this is done, it should be accomplished before calculations begin.</t>
  </si>
  <si>
    <t>Assumptions:</t>
  </si>
  <si>
    <t>1. Y is normally distributed,</t>
  </si>
  <si>
    <t>2. The regression of Y on X is best described by a straight line,</t>
  </si>
  <si>
    <t>3. Variance of Y on X is independent of X, and</t>
  </si>
  <si>
    <t>4. The best method of determining EY is the method that minimizes SUM(e^2).</t>
  </si>
  <si>
    <t>Because of assumption 2 above, the formula for predicting achievement given IQ is a special case of the general linear formula and is given by:</t>
  </si>
  <si>
    <t>Formula 1</t>
  </si>
  <si>
    <t>Y' = SDY(rXY((X - MX)/SDX)) + MY.</t>
  </si>
  <si>
    <t>Formula 2</t>
  </si>
  <si>
    <t>SE = SDY(Sqrt(1 - rXY^2)).</t>
  </si>
  <si>
    <t>1.  Is it reasonable to believe that, for child C, TY = Y'.</t>
  </si>
  <si>
    <t>2.  Is it reasonable to believe that, for child C, TY &gt; Y'.</t>
  </si>
  <si>
    <t>Formula 3</t>
  </si>
  <si>
    <t>Critical values = T' +/- 1.96SE.</t>
  </si>
  <si>
    <t>Formula 4</t>
  </si>
  <si>
    <t>Critical value = T' - 1.96SE</t>
  </si>
  <si>
    <t>The two formulae may be generalized as follows:</t>
  </si>
  <si>
    <t>Formula 5</t>
  </si>
  <si>
    <t>Critical values = T' +/- zp2SE, and</t>
  </si>
  <si>
    <t>Formula 6</t>
  </si>
  <si>
    <t>Critical value = T' - zp1SE.</t>
  </si>
  <si>
    <t>Matthew Warren wrote:</t>
  </si>
  <si>
    <t>Scores:</t>
  </si>
  <si>
    <t>FSIQ(wisc3) = 80</t>
  </si>
  <si>
    <t>WJ(Writing Fluency) = 62</t>
  </si>
  <si>
    <t>DATA:</t>
  </si>
  <si>
    <t>Correlation (FSIQ, Writing Fluency) = .60</t>
  </si>
  <si>
    <t>Reliability(FSIQ) = .95</t>
  </si>
  <si>
    <t>Reliability(Writing Fluency) = .95</t>
  </si>
  <si>
    <t>Calculated values:</t>
  </si>
  <si>
    <t>Predicted WJ (Writing Fluency) = 88</t>
  </si>
  <si>
    <t>Standard Error of Estimate = 12</t>
  </si>
  <si>
    <t>Critical value (95% confidence), given that only negative deviations from expectation are of interest, would be an achievement score 68 and below</t>
  </si>
  <si>
    <t>Y' = SDY(rXY((X - MX)/SDX)) + MY</t>
  </si>
  <si>
    <t xml:space="preserve">     = 15(.60((80 - 100)/15)) + 100 = 88.</t>
  </si>
  <si>
    <t>SE = SDY(Sqrt(1 - rXY^2))</t>
  </si>
  <si>
    <t xml:space="preserve">      = 15(Sqrt(1 - .60^2)) = 12.</t>
  </si>
  <si>
    <t>Critical values = T' +/- z(.05)2SE</t>
  </si>
  <si>
    <t xml:space="preserve">                       = 88 + 1.96(12) = 111.52, and</t>
  </si>
  <si>
    <t xml:space="preserve">                       = 88  -  1.96(12) = 64.45.  </t>
  </si>
  <si>
    <t>Critical value = T' - z(.05)1SE</t>
  </si>
  <si>
    <t xml:space="preserve">                     = 88 - 1.65(12) = 68.2  </t>
  </si>
  <si>
    <t>Developing procedures to assume control of beta, correctly is beyond the scope of this post.  I may do that another time.</t>
  </si>
  <si>
    <t>Hubert</t>
  </si>
  <si>
    <t xml:space="preserve">              Irish Blessing</t>
  </si>
  <si>
    <t>May the road rise to meet you.</t>
  </si>
  <si>
    <t>May the wind be always at your back.</t>
  </si>
  <si>
    <t>May the sun shine warm upon your face.</t>
  </si>
  <si>
    <t>And rains fall soft upon your fields.</t>
  </si>
  <si>
    <t>And until we meet again,</t>
  </si>
  <si>
    <t>May God hold you in the hollow of His hand.</t>
  </si>
  <si>
    <t>Subsequent to a discussion among several members of this list (Matthew Warren, John Willis, Ron Dumont, etc.), I decided there may be some  confusion.</t>
  </si>
  <si>
    <t xml:space="preserve">about regression methods used to identify sever discrepancies.  I decided to write a more or less complete statement of those methods.  I do hope it </t>
  </si>
  <si>
    <t>will be of value to someone.</t>
  </si>
  <si>
    <t>I will here try to describe the rational and method of using regression to determine severe discrepancies in diagnosing learning disabilities.  A severe</t>
  </si>
  <si>
    <t>discrepancy in achievement occurs when a child 's achievement deviates severely from what one would expect.  It is essential, therefore, to establish</t>
  </si>
  <si>
    <t>expectation for a particular child.  Few test scores ever coincide exactly with what is expected.  In making a decision to label one discrepancy as severe</t>
  </si>
  <si>
    <t xml:space="preserve">and one as normal, some criterion must be established to which to compare an actual discrepancy.  This application of decision theory will also be </t>
  </si>
  <si>
    <t>It can be shown that, given assumption 2, using Y' as EY will minimize SUM(e^2).  Therefore, using Y' as expectation for Y will satisfy assumption 4 above,</t>
  </si>
  <si>
    <t>whereas using MY or X as the expected value of Y will not satisfy this basic assumption.  One object in measurement is to minimize error.  Since e is error,</t>
  </si>
  <si>
    <t>we would like to minimize it.  However, since e is an unknown for a particular person on a particular administration of a test, we can only hope to minimize it.</t>
  </si>
  <si>
    <t xml:space="preserve">However, since e is an unknown for a particular person on a particular administration of a test, we can only hope to minimize it within a group.  </t>
  </si>
  <si>
    <t xml:space="preserve">Summing e across a group is fruitless.  The mean is zero, and, therefore, so is the sum.  If we square e before summing, then the result must be a </t>
  </si>
  <si>
    <t>nonnegative number contingent upon e.  That is why we stipulate assumption 4 above.  There are those who would like to use MY as an estimate of EY.</t>
  </si>
  <si>
    <t>Others would use X.  Neither of these will minimize error.  The attractiveness of either is based mostly on concern for a child not learning as well as his</t>
  </si>
  <si>
    <t>age mates and on the convenience of calculation.</t>
  </si>
  <si>
    <t>While using Y' as an estimate of EY minimizes SUM(e^2) for a group, it may  not minimize SUM(e^2) for a particular person.  The task in the next section is</t>
  </si>
  <si>
    <t>to determine whether it is reasonable to believe that Y’ minimizes SUM(e^2) for a particular person.  This is tantamount to asking whether Y' = TY.</t>
  </si>
  <si>
    <t xml:space="preserve">To establish a criterion against which to compare actual performance, it is necessary to select a unit of measurement for deviations from expected.  </t>
  </si>
  <si>
    <t>Given assumption 1 above, the natural unit of measurement is some type of standard deviation.  In this case, SE is the appropriate unit.  Given assumptions</t>
  </si>
  <si>
    <t>1 and 3 above, SE is given by the following formula:</t>
  </si>
  <si>
    <t>We next pose a question. The exact nature of the question reflects our philosophy of severe discrepancies.    The two most common methods</t>
  </si>
  <si>
    <t>of stating this question are:</t>
  </si>
  <si>
    <t>As Matthew pointed out, if we think we are concerned with question 1, then we would select a probability and normal deviate such that a deviation from</t>
  </si>
  <si>
    <t>expectation in either direction must be explained.  Most school psychologists have tested children whose achievement scores significantly exceed</t>
  </si>
  <si>
    <t>expectation.  This is sometimes more difficult to explain than the child who underachieves.</t>
  </si>
  <si>
    <t>If we take the approach that severe discrepancies only fall below expectation, then question two is the appropriate question.  Deciding which</t>
  </si>
  <si>
    <t>question is appropriate in a particular situation is of major importance.  It is one of the two chief concerns in selecting a normal deviate for use in the next step.</t>
  </si>
  <si>
    <t xml:space="preserve">Those trained in research will immediately recognize that the above questions correspond to the null hypotheses used in research.  Question one </t>
  </si>
  <si>
    <t xml:space="preserve">evokes the use of a two-tailed test, while question two, a one-tailed test.  In a very real sense, determining whether a particular child has a severe </t>
  </si>
  <si>
    <t>http://alpha.fdu.edu/psychology/severe_discrepancy_determination2.htm</t>
  </si>
  <si>
    <t>http://alpha.fdu.edu/psychology/ability_achievement_tests_rel.htm</t>
  </si>
  <si>
    <t>DUMONT/SALERNO</t>
  </si>
</sst>
</file>

<file path=xl/styles.xml><?xml version="1.0" encoding="utf-8"?>
<styleSheet xmlns="http://schemas.openxmlformats.org/spreadsheetml/2006/main">
  <numFmts count="3">
    <numFmt numFmtId="164" formatCode=".00"/>
    <numFmt numFmtId="167" formatCode="0.0000"/>
    <numFmt numFmtId="168" formatCode="0.000"/>
  </numFmts>
  <fonts count="25">
    <font>
      <sz val="10"/>
      <name val="Geneva"/>
    </font>
    <font>
      <sz val="10"/>
      <name val="Geneva"/>
    </font>
    <font>
      <sz val="10"/>
      <color indexed="9"/>
      <name val="Geneva"/>
    </font>
    <font>
      <sz val="10"/>
      <color indexed="16"/>
      <name val="Geneva"/>
    </font>
    <font>
      <sz val="10"/>
      <name val="Geneva"/>
    </font>
    <font>
      <sz val="8"/>
      <name val="Geneva"/>
    </font>
    <font>
      <sz val="14"/>
      <name val="Geneva"/>
    </font>
    <font>
      <u/>
      <sz val="10"/>
      <color indexed="12"/>
      <name val="Geneva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16"/>
      <name val="Geneva"/>
    </font>
    <font>
      <b/>
      <sz val="10"/>
      <color indexed="16"/>
      <name val="Geneva"/>
    </font>
    <font>
      <b/>
      <i/>
      <sz val="16"/>
      <color indexed="16"/>
      <name val="Geneva"/>
    </font>
    <font>
      <b/>
      <i/>
      <sz val="12"/>
      <color indexed="16"/>
      <name val="Times New Roman"/>
      <family val="1"/>
    </font>
    <font>
      <b/>
      <i/>
      <sz val="11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Times New Roman"/>
      <family val="1"/>
    </font>
    <font>
      <sz val="8"/>
      <color indexed="16"/>
      <name val="Geneva"/>
    </font>
    <font>
      <b/>
      <sz val="8"/>
      <color indexed="16"/>
      <name val="Geneva"/>
    </font>
    <font>
      <sz val="10"/>
      <name val="Geneva"/>
    </font>
    <font>
      <b/>
      <sz val="10"/>
      <color indexed="9"/>
      <name val="Geneva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1" applyAlignment="1" applyProtection="1"/>
    <xf numFmtId="0" fontId="5" fillId="0" borderId="0" xfId="0" applyFont="1" applyBorder="1"/>
    <xf numFmtId="0" fontId="4" fillId="0" borderId="1" xfId="0" applyFont="1" applyBorder="1"/>
    <xf numFmtId="0" fontId="5" fillId="0" borderId="2" xfId="0" applyFont="1" applyBorder="1"/>
    <xf numFmtId="0" fontId="4" fillId="0" borderId="3" xfId="0" applyFont="1" applyBorder="1"/>
    <xf numFmtId="0" fontId="0" fillId="0" borderId="0" xfId="0" applyBorder="1"/>
    <xf numFmtId="0" fontId="4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5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 wrapText="1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/>
    <xf numFmtId="1" fontId="2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9" fontId="2" fillId="0" borderId="0" xfId="0" applyNumberFormat="1" applyFont="1"/>
    <xf numFmtId="0" fontId="4" fillId="0" borderId="10" xfId="0" applyFont="1" applyBorder="1"/>
    <xf numFmtId="0" fontId="5" fillId="0" borderId="11" xfId="0" applyFont="1" applyBorder="1"/>
    <xf numFmtId="0" fontId="21" fillId="0" borderId="11" xfId="0" applyFont="1" applyBorder="1" applyAlignment="1">
      <alignment horizontal="right" vertical="center"/>
    </xf>
    <xf numFmtId="0" fontId="0" fillId="0" borderId="11" xfId="0" applyBorder="1"/>
    <xf numFmtId="1" fontId="21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4" fillId="0" borderId="13" xfId="0" applyFont="1" applyBorder="1"/>
    <xf numFmtId="0" fontId="3" fillId="0" borderId="14" xfId="0" applyFont="1" applyBorder="1"/>
    <xf numFmtId="2" fontId="2" fillId="0" borderId="14" xfId="0" applyNumberFormat="1" applyFont="1" applyBorder="1"/>
    <xf numFmtId="0" fontId="1" fillId="0" borderId="14" xfId="0" applyFont="1" applyBorder="1" applyProtection="1"/>
    <xf numFmtId="1" fontId="2" fillId="0" borderId="14" xfId="0" applyNumberFormat="1" applyFont="1" applyBorder="1"/>
    <xf numFmtId="0" fontId="4" fillId="0" borderId="15" xfId="0" applyFont="1" applyBorder="1"/>
    <xf numFmtId="0" fontId="3" fillId="0" borderId="16" xfId="0" applyFont="1" applyBorder="1"/>
    <xf numFmtId="164" fontId="4" fillId="0" borderId="5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1" fillId="0" borderId="0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lpha.fdu.edu/psychology/ability_achievement_tests_rel.htm" TargetMode="External"/><Relationship Id="rId1" Type="http://schemas.openxmlformats.org/officeDocument/2006/relationships/hyperlink" Target="http://alpha.fdu.edu/psychology/severe_discrepancy_determination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showGridLines="0" tabSelected="1" workbookViewId="0">
      <selection activeCell="G7" sqref="G7"/>
    </sheetView>
  </sheetViews>
  <sheetFormatPr defaultColWidth="11.42578125" defaultRowHeight="12.75"/>
  <cols>
    <col min="1" max="1" width="2.140625" customWidth="1"/>
    <col min="2" max="2" width="4.85546875" customWidth="1"/>
    <col min="3" max="3" width="3.140625" customWidth="1"/>
    <col min="4" max="4" width="56.85546875" customWidth="1"/>
    <col min="5" max="5" width="11.42578125" customWidth="1"/>
    <col min="6" max="6" width="1.42578125" customWidth="1"/>
    <col min="7" max="7" width="6.28515625" customWidth="1"/>
    <col min="8" max="8" width="5.5703125" customWidth="1"/>
    <col min="9" max="9" width="11.42578125" customWidth="1"/>
    <col min="10" max="10" width="11.42578125" style="46" customWidth="1"/>
    <col min="11" max="12" width="11.42578125" style="1" customWidth="1"/>
  </cols>
  <sheetData>
    <row r="1" spans="2:10" ht="19.5" customHeight="1">
      <c r="B1" s="71" t="s">
        <v>179</v>
      </c>
      <c r="C1" s="71"/>
      <c r="D1" s="71"/>
      <c r="E1" s="71"/>
      <c r="F1" s="71"/>
      <c r="G1" s="71"/>
      <c r="H1" s="71"/>
    </row>
    <row r="2" spans="2:10" ht="18" customHeight="1">
      <c r="B2" s="71" t="s">
        <v>74</v>
      </c>
      <c r="C2" s="71"/>
      <c r="D2" s="71"/>
      <c r="E2" s="71"/>
      <c r="F2" s="71"/>
      <c r="G2" s="71"/>
      <c r="H2" s="71"/>
    </row>
    <row r="3" spans="2:10" ht="18" customHeight="1">
      <c r="B3" s="71" t="s">
        <v>67</v>
      </c>
      <c r="C3" s="71"/>
      <c r="D3" s="71"/>
      <c r="E3" s="71"/>
      <c r="F3" s="71"/>
      <c r="G3" s="71"/>
      <c r="H3" s="71"/>
    </row>
    <row r="4" spans="2:10" ht="4.5" customHeight="1">
      <c r="B4" s="7"/>
      <c r="C4" s="7"/>
      <c r="D4" s="7"/>
      <c r="E4" s="7"/>
      <c r="F4" s="7"/>
      <c r="G4" s="7"/>
    </row>
    <row r="5" spans="2:10" ht="13.5" thickBot="1">
      <c r="B5" s="4"/>
      <c r="C5" s="24"/>
      <c r="D5" s="24"/>
      <c r="E5" s="24"/>
      <c r="F5" s="24"/>
      <c r="G5" s="24"/>
    </row>
    <row r="6" spans="2:10" ht="13.5" thickTop="1">
      <c r="B6" s="25"/>
      <c r="C6" s="26"/>
      <c r="D6" s="26"/>
      <c r="E6" s="26"/>
      <c r="F6" s="26"/>
      <c r="G6" s="26"/>
      <c r="H6" s="32"/>
    </row>
    <row r="7" spans="2:10" ht="23.25" customHeight="1">
      <c r="B7" s="27"/>
      <c r="C7" s="24"/>
      <c r="E7" s="3" t="s">
        <v>71</v>
      </c>
      <c r="G7" s="40">
        <v>108</v>
      </c>
      <c r="H7" s="33"/>
      <c r="J7" s="47">
        <f>(Ability-100)/15</f>
        <v>0.53333333333333333</v>
      </c>
    </row>
    <row r="8" spans="2:10" ht="3" customHeight="1">
      <c r="B8" s="27"/>
      <c r="C8" s="24"/>
      <c r="E8" s="3"/>
      <c r="G8" s="5"/>
      <c r="H8" s="33"/>
    </row>
    <row r="9" spans="2:10" ht="17.100000000000001" customHeight="1">
      <c r="B9" s="27"/>
      <c r="C9" s="24"/>
      <c r="E9" s="3" t="s">
        <v>75</v>
      </c>
      <c r="G9" s="41"/>
      <c r="H9" s="33"/>
    </row>
    <row r="10" spans="2:10" ht="6" customHeight="1">
      <c r="B10" s="27"/>
      <c r="C10" s="24"/>
      <c r="E10" s="3"/>
      <c r="G10" s="42"/>
      <c r="H10" s="33"/>
    </row>
    <row r="11" spans="2:10" ht="17.100000000000001" customHeight="1">
      <c r="B11" s="27"/>
      <c r="C11" s="24"/>
      <c r="E11" s="3" t="s">
        <v>72</v>
      </c>
      <c r="G11" s="40">
        <v>85</v>
      </c>
      <c r="H11" s="33"/>
      <c r="J11" s="47">
        <f>(Achieve-100)/15</f>
        <v>-1</v>
      </c>
    </row>
    <row r="12" spans="2:10" ht="5.25" customHeight="1">
      <c r="B12" s="27"/>
      <c r="C12" s="24"/>
      <c r="E12" s="3"/>
      <c r="G12" s="5"/>
      <c r="H12" s="33"/>
    </row>
    <row r="13" spans="2:10" ht="17.100000000000001" customHeight="1">
      <c r="B13" s="27"/>
      <c r="C13" s="24"/>
      <c r="E13" s="3" t="s">
        <v>76</v>
      </c>
      <c r="G13" s="41"/>
      <c r="H13" s="33"/>
      <c r="J13" s="48">
        <f>Correlation^2</f>
        <v>1E-4</v>
      </c>
    </row>
    <row r="14" spans="2:10" ht="6" customHeight="1">
      <c r="B14" s="27"/>
      <c r="C14" s="24"/>
      <c r="E14" s="3"/>
      <c r="G14" s="43"/>
      <c r="H14" s="33"/>
      <c r="J14" s="48">
        <f>RAbility*J13</f>
        <v>0</v>
      </c>
    </row>
    <row r="15" spans="2:10" ht="17.100000000000001" customHeight="1">
      <c r="B15" s="27"/>
      <c r="C15" s="24"/>
      <c r="E15" s="16" t="s">
        <v>77</v>
      </c>
      <c r="G15" s="44">
        <f>SQRT(RAbility*RAchieve)*0.7071</f>
        <v>0</v>
      </c>
      <c r="H15" s="33"/>
      <c r="J15" s="48">
        <f>RAchieve+J14</f>
        <v>0</v>
      </c>
    </row>
    <row r="16" spans="2:10" ht="4.5" customHeight="1">
      <c r="B16" s="27"/>
      <c r="C16" s="24"/>
      <c r="E16" s="45"/>
      <c r="G16" s="42"/>
      <c r="H16" s="33"/>
      <c r="J16" s="48">
        <f>2*J13</f>
        <v>2.0000000000000001E-4</v>
      </c>
    </row>
    <row r="17" spans="2:12" ht="21" customHeight="1">
      <c r="B17" s="27"/>
      <c r="C17" s="24"/>
      <c r="E17" s="45" t="s">
        <v>73</v>
      </c>
      <c r="G17" s="41">
        <v>0.01</v>
      </c>
      <c r="H17" s="33"/>
      <c r="J17" s="48">
        <f>J15-J16</f>
        <v>-2.0000000000000001E-4</v>
      </c>
    </row>
    <row r="18" spans="2:12" ht="21" customHeight="1" thickBot="1">
      <c r="B18" s="29"/>
      <c r="C18" s="30"/>
      <c r="D18" s="35"/>
      <c r="E18" s="35"/>
      <c r="F18" s="67"/>
      <c r="G18" s="31"/>
      <c r="H18" s="34"/>
      <c r="J18" s="48"/>
    </row>
    <row r="19" spans="2:12" ht="13.5" customHeight="1" thickTop="1">
      <c r="B19" s="4"/>
      <c r="C19" s="24"/>
      <c r="D19" s="6"/>
      <c r="E19" s="6"/>
      <c r="F19" s="5"/>
      <c r="G19" s="6"/>
      <c r="H19" s="2"/>
      <c r="I19" s="2"/>
      <c r="J19" s="48">
        <f>1-J13</f>
        <v>0.99990000000000001</v>
      </c>
    </row>
    <row r="20" spans="2:12" ht="20.100000000000001" customHeight="1">
      <c r="B20" s="54"/>
      <c r="C20" s="55"/>
      <c r="D20" s="55"/>
      <c r="E20" s="56" t="s">
        <v>68</v>
      </c>
      <c r="F20" s="57"/>
      <c r="G20" s="58">
        <f>15*(Correlation*((Ability-100)/15))+100</f>
        <v>100.08</v>
      </c>
      <c r="H20" s="59"/>
      <c r="I20" s="2"/>
      <c r="J20" s="48">
        <f>J17/J19</f>
        <v>-2.0002000200020003E-4</v>
      </c>
      <c r="K20" s="49">
        <f>(Predicted-100)/15</f>
        <v>5.3333333333332195E-3</v>
      </c>
    </row>
    <row r="21" spans="2:12" ht="20.100000000000001" customHeight="1">
      <c r="B21" s="60"/>
      <c r="C21" s="24"/>
      <c r="D21" s="24"/>
      <c r="E21" s="36" t="str">
        <f>"Difference between Predicted ("&amp;ROUND(Predicted,0)&amp;") and Actual Achievement ("&amp;ROUND(Achieve,0)&amp;")"</f>
        <v>Difference between Predicted (100) and Actual Achievement (85)</v>
      </c>
      <c r="F21" s="28"/>
      <c r="G21" s="39">
        <f>Predicted-Achieve</f>
        <v>15.079999999999998</v>
      </c>
      <c r="H21" s="61"/>
      <c r="I21" s="2"/>
      <c r="J21" s="48"/>
      <c r="K21" s="49"/>
    </row>
    <row r="22" spans="2:12" ht="20.100000000000001" customHeight="1">
      <c r="B22" s="60"/>
      <c r="C22" s="24"/>
      <c r="D22" s="24"/>
      <c r="E22" s="36" t="s">
        <v>69</v>
      </c>
      <c r="F22" s="28"/>
      <c r="G22" s="39">
        <f>1.65*((15*SQRT(1-(Correlation^2))))</f>
        <v>24.748762469060953</v>
      </c>
      <c r="H22" s="62">
        <f>1.65*15*(SQRT(1-G17^2))</f>
        <v>24.748762469060953</v>
      </c>
      <c r="I22" s="1"/>
      <c r="J22" s="48">
        <f>SQRT(J19)</f>
        <v>0.99994999874993751</v>
      </c>
    </row>
    <row r="23" spans="2:12" ht="20.100000000000001" customHeight="1">
      <c r="B23" s="60"/>
      <c r="C23" s="24"/>
      <c r="D23" s="24"/>
      <c r="E23" s="36" t="s">
        <v>70</v>
      </c>
      <c r="F23" s="28"/>
      <c r="G23" s="39">
        <f>G20-G22</f>
        <v>75.331237530939049</v>
      </c>
      <c r="H23" s="63"/>
      <c r="I23" s="1">
        <f>1.65*((15*SQRT(1-(Correlation^2))*SQRT(1-((RAbility)+(RAchieve*(Correlation^2))-(2*(Correlation^2)))/(1-(Correlation^2)))))</f>
        <v>24.751237469064044</v>
      </c>
      <c r="J23" s="48">
        <f>1-J20</f>
        <v>1.0002000200020003</v>
      </c>
    </row>
    <row r="24" spans="2:12" ht="20.100000000000001" customHeight="1">
      <c r="B24" s="60"/>
      <c r="C24" s="68" t="str">
        <f>"A "&amp;ROUND(G21,0)&amp;" point difference between ability and predicted achievement was found. "</f>
        <v xml:space="preserve">A 15 point difference between ability and predicted achievement was found. </v>
      </c>
      <c r="D24" s="68"/>
      <c r="E24" s="68"/>
      <c r="F24" s="68"/>
      <c r="G24" s="68"/>
      <c r="H24" s="64">
        <f>G20-H22</f>
        <v>75.331237530939049</v>
      </c>
      <c r="I24" s="1"/>
      <c r="J24" s="48">
        <f>SQRT(J23)</f>
        <v>1.0001000050005</v>
      </c>
    </row>
    <row r="25" spans="2:12" ht="20.100000000000001" customHeight="1">
      <c r="B25" s="65"/>
      <c r="C25" s="69" t="str">
        <f>"This is considered to be "&amp;IF(G21&gt;=G22,"significant","non significant")&amp;" using the Predicted-Achievement method."</f>
        <v>This is considered to be non significant using the Predicted-Achievement method.</v>
      </c>
      <c r="D25" s="69"/>
      <c r="E25" s="69"/>
      <c r="F25" s="69"/>
      <c r="G25" s="69"/>
      <c r="H25" s="66"/>
      <c r="I25" s="2"/>
      <c r="J25" s="48">
        <f>J22*J24</f>
        <v>1.0000499987500624</v>
      </c>
      <c r="L25" s="1">
        <f>(Achieve-100)/15</f>
        <v>-1</v>
      </c>
    </row>
    <row r="26" spans="2:12" ht="20.100000000000001" customHeight="1">
      <c r="B26" s="4"/>
      <c r="C26" s="24"/>
      <c r="E26" s="15"/>
      <c r="F26" s="15"/>
      <c r="G26" s="6"/>
      <c r="H26" s="2"/>
      <c r="I26" s="2"/>
      <c r="J26" s="48">
        <f>1.65*J25</f>
        <v>1.650082497937603</v>
      </c>
    </row>
    <row r="27" spans="2:12" ht="22.5" customHeight="1">
      <c r="B27" s="24"/>
      <c r="C27" s="24"/>
      <c r="D27" s="28"/>
      <c r="E27" s="36"/>
      <c r="F27" s="24"/>
      <c r="G27" s="39"/>
      <c r="H27" s="28"/>
      <c r="J27" s="48">
        <f>J7*Correlation</f>
        <v>5.3333333333333332E-3</v>
      </c>
    </row>
    <row r="28" spans="2:12" ht="29.25" customHeight="1">
      <c r="B28" s="72"/>
      <c r="C28" s="72"/>
      <c r="D28" s="72"/>
      <c r="E28" s="72"/>
      <c r="F28" s="24"/>
      <c r="G28" s="38"/>
      <c r="H28" s="28"/>
      <c r="J28" s="48">
        <f>J27+J26</f>
        <v>1.6554158312709364</v>
      </c>
      <c r="K28" s="50">
        <f>(J28*15)+100</f>
        <v>124.83123746906405</v>
      </c>
    </row>
    <row r="29" spans="2:12" ht="29.25" customHeight="1">
      <c r="B29" s="24"/>
      <c r="C29" s="70"/>
      <c r="D29" s="70"/>
      <c r="E29" s="70"/>
      <c r="F29" s="37"/>
      <c r="G29" s="28"/>
      <c r="H29" s="28"/>
      <c r="J29" s="48">
        <f>J28-J11</f>
        <v>2.6554158312709362</v>
      </c>
    </row>
    <row r="30" spans="2:12" ht="6.75" customHeight="1">
      <c r="B30" s="28"/>
      <c r="C30" s="28"/>
      <c r="D30" s="14"/>
      <c r="E30" s="28"/>
      <c r="F30" s="28"/>
      <c r="G30" s="28"/>
      <c r="H30" s="28"/>
      <c r="J30" s="48">
        <f>J29/J22</f>
        <v>2.6555486120211391</v>
      </c>
    </row>
    <row r="31" spans="2:12" ht="31.5" customHeight="1">
      <c r="B31" s="28"/>
      <c r="C31" s="70"/>
      <c r="D31" s="70"/>
      <c r="E31" s="70"/>
      <c r="F31" s="28"/>
      <c r="G31" s="28"/>
      <c r="H31" s="28"/>
      <c r="J31" s="51">
        <f>NORMSDIST(J30)</f>
        <v>0.99604102397788119</v>
      </c>
      <c r="L31" s="52">
        <f>1-J31</f>
        <v>3.9589760221188097E-3</v>
      </c>
    </row>
    <row r="32" spans="2:12" ht="33.75" customHeight="1">
      <c r="J32" s="51">
        <f>1-J31</f>
        <v>3.9589760221188097E-3</v>
      </c>
      <c r="L32" s="46">
        <f>(1.813^2)/2</f>
        <v>1.6434844999999998</v>
      </c>
    </row>
    <row r="33" spans="3:11">
      <c r="J33" s="51">
        <f>J32*2</f>
        <v>7.9179520442376194E-3</v>
      </c>
    </row>
    <row r="34" spans="3:11">
      <c r="J34" s="51">
        <f>1-J33</f>
        <v>0.99208204795576238</v>
      </c>
      <c r="K34" s="53">
        <f>J34</f>
        <v>0.99208204795576238</v>
      </c>
    </row>
    <row r="36" spans="3:11">
      <c r="C36" s="8" t="s">
        <v>64</v>
      </c>
    </row>
    <row r="37" spans="3:11">
      <c r="C37" s="23" t="s">
        <v>177</v>
      </c>
    </row>
    <row r="38" spans="3:11">
      <c r="C38" s="8" t="s">
        <v>78</v>
      </c>
    </row>
    <row r="39" spans="3:11">
      <c r="C39" s="23" t="s">
        <v>178</v>
      </c>
    </row>
  </sheetData>
  <sheetProtection password="8D61" sheet="1" objects="1" scenarios="1" selectLockedCells="1"/>
  <mergeCells count="8">
    <mergeCell ref="C24:G24"/>
    <mergeCell ref="C25:G25"/>
    <mergeCell ref="C29:E29"/>
    <mergeCell ref="C31:E31"/>
    <mergeCell ref="B1:H1"/>
    <mergeCell ref="B2:H2"/>
    <mergeCell ref="B3:H3"/>
    <mergeCell ref="B28:E28"/>
  </mergeCells>
  <phoneticPr fontId="5" type="noConversion"/>
  <hyperlinks>
    <hyperlink ref="C37" r:id="rId1"/>
    <hyperlink ref="C39" r:id="rId2"/>
  </hyperlinks>
  <printOptions gridLinesSet="0"/>
  <pageMargins left="0.75" right="0.75" top="1" bottom="1" header="0.5" footer="0.5"/>
  <pageSetup orientation="portrait" horizontalDpi="300" verticalDpi="300" r:id="rId3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0"/>
  <sheetViews>
    <sheetView showGridLines="0" workbookViewId="0">
      <selection activeCell="A179" sqref="A179"/>
    </sheetView>
  </sheetViews>
  <sheetFormatPr defaultRowHeight="12.75"/>
  <cols>
    <col min="1" max="1" width="139.85546875" customWidth="1"/>
  </cols>
  <sheetData>
    <row r="1" spans="1:1" ht="20.25">
      <c r="A1" s="17" t="s">
        <v>65</v>
      </c>
    </row>
    <row r="3" spans="1:1">
      <c r="A3" s="9" t="s">
        <v>148</v>
      </c>
    </row>
    <row r="4" spans="1:1">
      <c r="A4" s="9" t="s">
        <v>149</v>
      </c>
    </row>
    <row r="5" spans="1:1">
      <c r="A5" s="9" t="s">
        <v>150</v>
      </c>
    </row>
    <row r="6" spans="1:1">
      <c r="A6" s="9"/>
    </row>
    <row r="7" spans="1:1">
      <c r="A7" s="9" t="s">
        <v>151</v>
      </c>
    </row>
    <row r="8" spans="1:1">
      <c r="A8" s="9" t="s">
        <v>152</v>
      </c>
    </row>
    <row r="9" spans="1:1">
      <c r="A9" s="9" t="s">
        <v>153</v>
      </c>
    </row>
    <row r="10" spans="1:1">
      <c r="A10" s="9" t="s">
        <v>154</v>
      </c>
    </row>
    <row r="11" spans="1:1" ht="13.5">
      <c r="A11" s="9" t="s">
        <v>62</v>
      </c>
    </row>
    <row r="12" spans="1:1" ht="13.5">
      <c r="A12" s="10" t="s">
        <v>63</v>
      </c>
    </row>
    <row r="14" spans="1:1" ht="15.75">
      <c r="A14" s="13" t="s">
        <v>79</v>
      </c>
    </row>
    <row r="15" spans="1:1" ht="15.75">
      <c r="A15" s="18" t="s">
        <v>80</v>
      </c>
    </row>
    <row r="16" spans="1:1" ht="15.75">
      <c r="A16" s="18" t="s">
        <v>81</v>
      </c>
    </row>
    <row r="17" spans="1:1" ht="15.75">
      <c r="A17" s="18" t="s">
        <v>82</v>
      </c>
    </row>
    <row r="18" spans="1:1" ht="15.75">
      <c r="A18" s="18" t="s">
        <v>83</v>
      </c>
    </row>
    <row r="19" spans="1:1" ht="15.75">
      <c r="A19" s="18" t="s">
        <v>84</v>
      </c>
    </row>
    <row r="20" spans="1:1" ht="15.75">
      <c r="A20" s="18" t="s">
        <v>85</v>
      </c>
    </row>
    <row r="21" spans="1:1" ht="15.75">
      <c r="A21" s="18" t="s">
        <v>86</v>
      </c>
    </row>
    <row r="22" spans="1:1" ht="15.75">
      <c r="A22" s="18" t="s">
        <v>87</v>
      </c>
    </row>
    <row r="23" spans="1:1" ht="15.75">
      <c r="A23" s="18" t="s">
        <v>88</v>
      </c>
    </row>
    <row r="24" spans="1:1" ht="15.75">
      <c r="A24" s="18" t="s">
        <v>89</v>
      </c>
    </row>
    <row r="25" spans="1:1" ht="15.75">
      <c r="A25" s="18" t="s">
        <v>90</v>
      </c>
    </row>
    <row r="26" spans="1:1" ht="15.75">
      <c r="A26" s="18" t="s">
        <v>91</v>
      </c>
    </row>
    <row r="27" spans="1:1" ht="15.75">
      <c r="A27" s="18" t="s">
        <v>92</v>
      </c>
    </row>
    <row r="28" spans="1:1" ht="15.75">
      <c r="A28" s="18" t="s">
        <v>93</v>
      </c>
    </row>
    <row r="29" spans="1:1" ht="15.75">
      <c r="A29" s="18" t="s">
        <v>94</v>
      </c>
    </row>
    <row r="30" spans="1:1" ht="15.75">
      <c r="A30" s="18" t="s">
        <v>95</v>
      </c>
    </row>
    <row r="31" spans="1:1">
      <c r="A31" s="9"/>
    </row>
    <row r="32" spans="1:1">
      <c r="A32" s="9" t="s">
        <v>96</v>
      </c>
    </row>
    <row r="33" spans="1:1">
      <c r="A33" s="9"/>
    </row>
    <row r="34" spans="1:1">
      <c r="A34" s="9" t="s">
        <v>97</v>
      </c>
    </row>
    <row r="35" spans="1:1">
      <c r="A35" s="9" t="s">
        <v>98</v>
      </c>
    </row>
    <row r="36" spans="1:1">
      <c r="A36" s="9" t="s">
        <v>99</v>
      </c>
    </row>
    <row r="37" spans="1:1">
      <c r="A37" s="9" t="s">
        <v>100</v>
      </c>
    </row>
    <row r="38" spans="1:1">
      <c r="A38" s="9" t="s">
        <v>101</v>
      </c>
    </row>
    <row r="39" spans="1:1">
      <c r="A39" s="9"/>
    </row>
    <row r="40" spans="1:1">
      <c r="A40" s="9" t="s">
        <v>102</v>
      </c>
    </row>
    <row r="41" spans="1:1">
      <c r="A41" s="9"/>
    </row>
    <row r="42" spans="1:1" ht="15">
      <c r="A42" s="19" t="s">
        <v>103</v>
      </c>
    </row>
    <row r="43" spans="1:1">
      <c r="A43" s="20" t="s">
        <v>104</v>
      </c>
    </row>
    <row r="44" spans="1:1">
      <c r="A44" s="9"/>
    </row>
    <row r="45" spans="1:1">
      <c r="A45" s="9" t="s">
        <v>155</v>
      </c>
    </row>
    <row r="46" spans="1:1">
      <c r="A46" s="9" t="s">
        <v>156</v>
      </c>
    </row>
    <row r="47" spans="1:1">
      <c r="A47" s="9" t="s">
        <v>157</v>
      </c>
    </row>
    <row r="48" spans="1:1">
      <c r="A48" s="9" t="s">
        <v>158</v>
      </c>
    </row>
    <row r="49" spans="1:1">
      <c r="A49" s="9" t="s">
        <v>159</v>
      </c>
    </row>
    <row r="50" spans="1:1">
      <c r="A50" s="9" t="s">
        <v>160</v>
      </c>
    </row>
    <row r="51" spans="1:1">
      <c r="A51" s="9" t="s">
        <v>161</v>
      </c>
    </row>
    <row r="52" spans="1:1">
      <c r="A52" s="9" t="s">
        <v>162</v>
      </c>
    </row>
    <row r="53" spans="1:1">
      <c r="A53" s="9"/>
    </row>
    <row r="54" spans="1:1">
      <c r="A54" s="9" t="s">
        <v>163</v>
      </c>
    </row>
    <row r="55" spans="1:1">
      <c r="A55" s="9" t="s">
        <v>164</v>
      </c>
    </row>
    <row r="56" spans="1:1">
      <c r="A56" s="9"/>
    </row>
    <row r="57" spans="1:1">
      <c r="A57" s="9" t="s">
        <v>165</v>
      </c>
    </row>
    <row r="58" spans="1:1">
      <c r="A58" s="9" t="s">
        <v>166</v>
      </c>
    </row>
    <row r="59" spans="1:1">
      <c r="A59" s="9" t="s">
        <v>167</v>
      </c>
    </row>
    <row r="60" spans="1:1">
      <c r="A60" s="9"/>
    </row>
    <row r="61" spans="1:1" ht="15">
      <c r="A61" s="19" t="s">
        <v>105</v>
      </c>
    </row>
    <row r="62" spans="1:1" ht="14.25">
      <c r="A62" s="21" t="s">
        <v>106</v>
      </c>
    </row>
    <row r="64" spans="1:1">
      <c r="A64" s="9" t="s">
        <v>168</v>
      </c>
    </row>
    <row r="65" spans="1:1">
      <c r="A65" s="9" t="s">
        <v>169</v>
      </c>
    </row>
    <row r="66" spans="1:1">
      <c r="A66" s="9"/>
    </row>
    <row r="67" spans="1:1">
      <c r="A67" s="9" t="s">
        <v>107</v>
      </c>
    </row>
    <row r="68" spans="1:1">
      <c r="A68" s="9" t="s">
        <v>108</v>
      </c>
    </row>
    <row r="69" spans="1:1">
      <c r="A69" s="9"/>
    </row>
    <row r="70" spans="1:1">
      <c r="A70" s="9" t="s">
        <v>170</v>
      </c>
    </row>
    <row r="71" spans="1:1">
      <c r="A71" s="9" t="s">
        <v>171</v>
      </c>
    </row>
    <row r="72" spans="1:1">
      <c r="A72" s="9" t="s">
        <v>172</v>
      </c>
    </row>
    <row r="73" spans="1:1">
      <c r="A73" s="9"/>
    </row>
    <row r="74" spans="1:1">
      <c r="A74" s="9" t="s">
        <v>173</v>
      </c>
    </row>
    <row r="75" spans="1:1">
      <c r="A75" s="9" t="s">
        <v>174</v>
      </c>
    </row>
    <row r="76" spans="1:1">
      <c r="A76" s="9"/>
    </row>
    <row r="77" spans="1:1">
      <c r="A77" s="9" t="s">
        <v>175</v>
      </c>
    </row>
    <row r="78" spans="1:1">
      <c r="A78" s="9" t="s">
        <v>176</v>
      </c>
    </row>
    <row r="79" spans="1:1">
      <c r="A79" s="9" t="s">
        <v>0</v>
      </c>
    </row>
    <row r="80" spans="1:1">
      <c r="A80" s="9" t="s">
        <v>1</v>
      </c>
    </row>
    <row r="81" spans="1:1">
      <c r="A81" s="9" t="s">
        <v>3</v>
      </c>
    </row>
    <row r="82" spans="1:1">
      <c r="A82" s="9" t="s">
        <v>2</v>
      </c>
    </row>
    <row r="83" spans="1:1">
      <c r="A83" s="9"/>
    </row>
    <row r="84" spans="1:1">
      <c r="A84" s="9" t="s">
        <v>4</v>
      </c>
    </row>
    <row r="85" spans="1:1">
      <c r="A85" s="9" t="s">
        <v>5</v>
      </c>
    </row>
    <row r="86" spans="1:1">
      <c r="A86" s="9" t="s">
        <v>6</v>
      </c>
    </row>
    <row r="87" spans="1:1">
      <c r="A87" s="9" t="s">
        <v>7</v>
      </c>
    </row>
    <row r="88" spans="1:1">
      <c r="A88" s="9" t="s">
        <v>8</v>
      </c>
    </row>
    <row r="89" spans="1:1">
      <c r="A89" s="9" t="s">
        <v>9</v>
      </c>
    </row>
    <row r="90" spans="1:1">
      <c r="A90" s="9" t="s">
        <v>10</v>
      </c>
    </row>
    <row r="91" spans="1:1">
      <c r="A91" s="9"/>
    </row>
    <row r="92" spans="1:1">
      <c r="A92" s="9" t="s">
        <v>11</v>
      </c>
    </row>
    <row r="93" spans="1:1">
      <c r="A93" s="9" t="s">
        <v>12</v>
      </c>
    </row>
    <row r="94" spans="1:1">
      <c r="A94" s="9" t="s">
        <v>13</v>
      </c>
    </row>
    <row r="95" spans="1:1">
      <c r="A95" s="9"/>
    </row>
    <row r="96" spans="1:1">
      <c r="A96" s="9" t="s">
        <v>14</v>
      </c>
    </row>
    <row r="97" spans="1:1">
      <c r="A97" s="9" t="s">
        <v>15</v>
      </c>
    </row>
    <row r="98" spans="1:1">
      <c r="A98" s="9" t="s">
        <v>16</v>
      </c>
    </row>
    <row r="99" spans="1:1">
      <c r="A99" s="9" t="s">
        <v>17</v>
      </c>
    </row>
    <row r="101" spans="1:1" ht="15">
      <c r="A101" s="19" t="s">
        <v>109</v>
      </c>
    </row>
    <row r="102" spans="1:1" ht="14.25">
      <c r="A102" s="21" t="s">
        <v>110</v>
      </c>
    </row>
    <row r="103" spans="1:1">
      <c r="A103" s="9"/>
    </row>
    <row r="104" spans="1:1">
      <c r="A104" s="9" t="s">
        <v>18</v>
      </c>
    </row>
    <row r="105" spans="1:1">
      <c r="A105" s="9" t="s">
        <v>19</v>
      </c>
    </row>
    <row r="106" spans="1:1">
      <c r="A106" s="9" t="s">
        <v>20</v>
      </c>
    </row>
    <row r="107" spans="1:1">
      <c r="A107" s="9"/>
    </row>
    <row r="108" spans="1:1" ht="15">
      <c r="A108" s="19" t="s">
        <v>111</v>
      </c>
    </row>
    <row r="109" spans="1:1" ht="14.25">
      <c r="A109" s="21" t="s">
        <v>112</v>
      </c>
    </row>
    <row r="110" spans="1:1">
      <c r="A110" s="9"/>
    </row>
    <row r="111" spans="1:1">
      <c r="A111" s="9" t="s">
        <v>113</v>
      </c>
    </row>
    <row r="112" spans="1:1">
      <c r="A112" s="9"/>
    </row>
    <row r="113" spans="1:1" ht="15">
      <c r="A113" s="19" t="s">
        <v>114</v>
      </c>
    </row>
    <row r="114" spans="1:1" ht="14.25">
      <c r="A114" s="21" t="s">
        <v>115</v>
      </c>
    </row>
    <row r="115" spans="1:1">
      <c r="A115" s="9"/>
    </row>
    <row r="116" spans="1:1" ht="15">
      <c r="A116" s="19" t="s">
        <v>116</v>
      </c>
    </row>
    <row r="117" spans="1:1" ht="14.25">
      <c r="A117" s="21" t="s">
        <v>117</v>
      </c>
    </row>
    <row r="118" spans="1:1">
      <c r="A118" s="9"/>
    </row>
    <row r="119" spans="1:1">
      <c r="A119" s="9" t="s">
        <v>21</v>
      </c>
    </row>
    <row r="120" spans="1:1">
      <c r="A120" s="9" t="s">
        <v>22</v>
      </c>
    </row>
    <row r="121" spans="1:1">
      <c r="A121" s="9"/>
    </row>
    <row r="122" spans="1:1">
      <c r="A122" s="9" t="s">
        <v>118</v>
      </c>
    </row>
    <row r="123" spans="1:1">
      <c r="A123" s="9" t="s">
        <v>119</v>
      </c>
    </row>
    <row r="124" spans="1:1">
      <c r="A124" s="9" t="s">
        <v>120</v>
      </c>
    </row>
    <row r="125" spans="1:1">
      <c r="A125" s="9" t="s">
        <v>121</v>
      </c>
    </row>
    <row r="126" spans="1:1">
      <c r="A126" s="9" t="s">
        <v>122</v>
      </c>
    </row>
    <row r="127" spans="1:1">
      <c r="A127" s="9" t="s">
        <v>123</v>
      </c>
    </row>
    <row r="128" spans="1:1">
      <c r="A128" s="9" t="s">
        <v>124</v>
      </c>
    </row>
    <row r="129" spans="1:1">
      <c r="A129" s="9" t="s">
        <v>125</v>
      </c>
    </row>
    <row r="130" spans="1:1">
      <c r="A130" s="9" t="s">
        <v>126</v>
      </c>
    </row>
    <row r="131" spans="1:1">
      <c r="A131" s="9" t="s">
        <v>127</v>
      </c>
    </row>
    <row r="132" spans="1:1">
      <c r="A132" s="9" t="s">
        <v>128</v>
      </c>
    </row>
    <row r="133" spans="1:1">
      <c r="A133" s="9" t="s">
        <v>23</v>
      </c>
    </row>
    <row r="134" spans="1:1">
      <c r="A134" s="9" t="s">
        <v>24</v>
      </c>
    </row>
    <row r="135" spans="1:1">
      <c r="A135" s="9" t="s">
        <v>23</v>
      </c>
    </row>
    <row r="136" spans="1:1">
      <c r="A136" s="9" t="s">
        <v>129</v>
      </c>
    </row>
    <row r="137" spans="1:1">
      <c r="A137" s="9"/>
    </row>
    <row r="138" spans="1:1" ht="15">
      <c r="A138" s="19" t="s">
        <v>103</v>
      </c>
    </row>
    <row r="139" spans="1:1" ht="14.25">
      <c r="A139" s="21" t="s">
        <v>130</v>
      </c>
    </row>
    <row r="140" spans="1:1" ht="14.25">
      <c r="A140" s="21" t="s">
        <v>131</v>
      </c>
    </row>
    <row r="141" spans="1:1">
      <c r="A141" s="22"/>
    </row>
    <row r="142" spans="1:1" ht="15">
      <c r="A142" s="19" t="s">
        <v>105</v>
      </c>
    </row>
    <row r="143" spans="1:1" ht="14.25">
      <c r="A143" s="21" t="s">
        <v>132</v>
      </c>
    </row>
    <row r="144" spans="1:1" ht="14.25">
      <c r="A144" s="21" t="s">
        <v>133</v>
      </c>
    </row>
    <row r="145" spans="1:1" ht="14.25">
      <c r="A145" s="21"/>
    </row>
    <row r="146" spans="1:1" ht="15">
      <c r="A146" s="19" t="s">
        <v>114</v>
      </c>
    </row>
    <row r="147" spans="1:1" ht="14.25">
      <c r="A147" s="21" t="s">
        <v>134</v>
      </c>
    </row>
    <row r="148" spans="1:1" ht="14.25">
      <c r="A148" s="21" t="s">
        <v>135</v>
      </c>
    </row>
    <row r="149" spans="1:1" ht="14.25">
      <c r="A149" s="21" t="s">
        <v>136</v>
      </c>
    </row>
    <row r="150" spans="1:1" ht="14.25">
      <c r="A150" s="12"/>
    </row>
    <row r="151" spans="1:1">
      <c r="A151" s="9" t="s">
        <v>25</v>
      </c>
    </row>
    <row r="152" spans="1:1">
      <c r="A152" s="9" t="s">
        <v>26</v>
      </c>
    </row>
    <row r="153" spans="1:1">
      <c r="A153" s="9" t="s">
        <v>27</v>
      </c>
    </row>
    <row r="154" spans="1:1">
      <c r="A154" s="9"/>
    </row>
    <row r="155" spans="1:1" ht="15">
      <c r="A155" s="19" t="s">
        <v>116</v>
      </c>
    </row>
    <row r="156" spans="1:1" ht="14.25">
      <c r="A156" s="21" t="s">
        <v>137</v>
      </c>
    </row>
    <row r="157" spans="1:1" ht="14.25">
      <c r="A157" s="21" t="s">
        <v>138</v>
      </c>
    </row>
    <row r="158" spans="1:1">
      <c r="A158" s="9"/>
    </row>
    <row r="159" spans="1:1">
      <c r="A159" s="9" t="s">
        <v>28</v>
      </c>
    </row>
    <row r="160" spans="1:1">
      <c r="A160" s="9" t="s">
        <v>29</v>
      </c>
    </row>
    <row r="161" spans="1:1">
      <c r="A161" s="9" t="s">
        <v>30</v>
      </c>
    </row>
    <row r="162" spans="1:1">
      <c r="A162" s="9"/>
    </row>
    <row r="163" spans="1:1">
      <c r="A163" s="9" t="s">
        <v>31</v>
      </c>
    </row>
    <row r="164" spans="1:1">
      <c r="A164" s="9" t="s">
        <v>32</v>
      </c>
    </row>
    <row r="165" spans="1:1">
      <c r="A165" s="9" t="s">
        <v>33</v>
      </c>
    </row>
    <row r="166" spans="1:1">
      <c r="A166" s="9" t="s">
        <v>34</v>
      </c>
    </row>
    <row r="167" spans="1:1">
      <c r="A167" s="9" t="s">
        <v>35</v>
      </c>
    </row>
    <row r="168" spans="1:1">
      <c r="A168" s="9" t="s">
        <v>36</v>
      </c>
    </row>
    <row r="169" spans="1:1">
      <c r="A169" s="9" t="s">
        <v>37</v>
      </c>
    </row>
    <row r="170" spans="1:1">
      <c r="A170" s="9" t="s">
        <v>38</v>
      </c>
    </row>
    <row r="171" spans="1:1">
      <c r="A171" s="9" t="s">
        <v>39</v>
      </c>
    </row>
    <row r="172" spans="1:1" ht="13.5">
      <c r="A172" s="9" t="s">
        <v>66</v>
      </c>
    </row>
    <row r="173" spans="1:1">
      <c r="A173" s="9"/>
    </row>
    <row r="174" spans="1:1">
      <c r="A174" s="9" t="s">
        <v>40</v>
      </c>
    </row>
    <row r="175" spans="1:1">
      <c r="A175" s="9" t="s">
        <v>41</v>
      </c>
    </row>
    <row r="176" spans="1:1">
      <c r="A176" s="9" t="s">
        <v>42</v>
      </c>
    </row>
    <row r="177" spans="1:1">
      <c r="A177" s="9" t="s">
        <v>43</v>
      </c>
    </row>
    <row r="178" spans="1:1">
      <c r="A178" s="9" t="s">
        <v>44</v>
      </c>
    </row>
    <row r="179" spans="1:1">
      <c r="A179" s="9" t="s">
        <v>45</v>
      </c>
    </row>
    <row r="180" spans="1:1">
      <c r="A180" s="9" t="s">
        <v>46</v>
      </c>
    </row>
    <row r="181" spans="1:1">
      <c r="A181" s="9" t="s">
        <v>47</v>
      </c>
    </row>
    <row r="182" spans="1:1">
      <c r="A182" s="9" t="s">
        <v>48</v>
      </c>
    </row>
    <row r="183" spans="1:1">
      <c r="A183" s="9" t="s">
        <v>49</v>
      </c>
    </row>
    <row r="184" spans="1:1">
      <c r="A184" s="9" t="s">
        <v>50</v>
      </c>
    </row>
    <row r="185" spans="1:1">
      <c r="A185" s="9" t="s">
        <v>51</v>
      </c>
    </row>
    <row r="186" spans="1:1">
      <c r="A186" s="9" t="s">
        <v>52</v>
      </c>
    </row>
    <row r="187" spans="1:1">
      <c r="A187" s="9"/>
    </row>
    <row r="188" spans="1:1">
      <c r="A188" s="9" t="s">
        <v>53</v>
      </c>
    </row>
    <row r="189" spans="1:1">
      <c r="A189" s="9" t="s">
        <v>54</v>
      </c>
    </row>
    <row r="190" spans="1:1">
      <c r="A190" s="9" t="s">
        <v>55</v>
      </c>
    </row>
    <row r="191" spans="1:1">
      <c r="A191" s="9" t="s">
        <v>59</v>
      </c>
    </row>
    <row r="192" spans="1:1">
      <c r="A192" s="9" t="s">
        <v>56</v>
      </c>
    </row>
    <row r="193" spans="1:1">
      <c r="A193" s="9" t="s">
        <v>57</v>
      </c>
    </row>
    <row r="194" spans="1:1">
      <c r="A194" s="9" t="s">
        <v>58</v>
      </c>
    </row>
    <row r="195" spans="1:1">
      <c r="A195" s="9"/>
    </row>
    <row r="196" spans="1:1">
      <c r="A196" s="9" t="s">
        <v>139</v>
      </c>
    </row>
    <row r="198" spans="1:1">
      <c r="A198" s="9" t="s">
        <v>60</v>
      </c>
    </row>
    <row r="199" spans="1:1">
      <c r="A199" s="9" t="s">
        <v>61</v>
      </c>
    </row>
    <row r="200" spans="1:1">
      <c r="A200" s="9"/>
    </row>
    <row r="201" spans="1:1">
      <c r="A201" s="9" t="s">
        <v>140</v>
      </c>
    </row>
    <row r="202" spans="1:1">
      <c r="A202" s="9"/>
    </row>
    <row r="203" spans="1:1" ht="15.75">
      <c r="A203" s="11" t="s">
        <v>141</v>
      </c>
    </row>
    <row r="204" spans="1:1" ht="15.75">
      <c r="A204" s="11"/>
    </row>
    <row r="205" spans="1:1" ht="15.75">
      <c r="A205" s="11" t="s">
        <v>142</v>
      </c>
    </row>
    <row r="206" spans="1:1" ht="15.75">
      <c r="A206" s="11" t="s">
        <v>143</v>
      </c>
    </row>
    <row r="207" spans="1:1" ht="15.75">
      <c r="A207" s="11" t="s">
        <v>144</v>
      </c>
    </row>
    <row r="208" spans="1:1" ht="15.75">
      <c r="A208" s="11" t="s">
        <v>145</v>
      </c>
    </row>
    <row r="209" spans="1:1" ht="15.75">
      <c r="A209" s="11" t="s">
        <v>146</v>
      </c>
    </row>
    <row r="210" spans="1:1" ht="15.75">
      <c r="A210" s="11" t="s">
        <v>147</v>
      </c>
    </row>
  </sheetData>
  <sheetProtection password="8D61" sheet="1" objects="1" scenarios="1"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Severe Discrepancy</vt:lpstr>
      <vt:lpstr>Explanation</vt:lpstr>
      <vt:lpstr>Ability</vt:lpstr>
      <vt:lpstr>Achieve</vt:lpstr>
      <vt:lpstr>Correlation</vt:lpstr>
      <vt:lpstr>Predicted</vt:lpstr>
      <vt:lpstr>RAbility</vt:lpstr>
      <vt:lpstr>RAchieve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Dumont</dc:creator>
  <cp:lastModifiedBy>guymmcbride@gmail.com</cp:lastModifiedBy>
  <cp:lastPrinted>2006-05-31T14:35:22Z</cp:lastPrinted>
  <dcterms:created xsi:type="dcterms:W3CDTF">1999-09-06T22:11:22Z</dcterms:created>
  <dcterms:modified xsi:type="dcterms:W3CDTF">2018-08-14T13:51:55Z</dcterms:modified>
</cp:coreProperties>
</file>